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8\"/>
    </mc:Choice>
  </mc:AlternateContent>
  <bookViews>
    <workbookView xWindow="360" yWindow="120" windowWidth="11340" windowHeight="5520"/>
  </bookViews>
  <sheets>
    <sheet name="Model" sheetId="1" r:id="rId1"/>
  </sheets>
  <externalReferences>
    <externalReference r:id="rId2"/>
  </externalReferences>
  <definedNames>
    <definedName name="Cutoff">Model!$B$19</definedName>
    <definedName name="Fixed">[1]TwoPartTariff!$B$20</definedName>
    <definedName name="MktSize">Model!$B$35:$E$35</definedName>
    <definedName name="NPurch">Model!$B$33:$E$33</definedName>
    <definedName name="Prices">Model!$B$20:$B$21</definedName>
    <definedName name="Profit">Model!$B$37</definedName>
    <definedName name="Revenues">[1]TwoPartTariff!$B$34:$E$34</definedName>
    <definedName name="solver_adj" localSheetId="0" hidden="1">Model!$B$19,Model!$B$20:$B$21</definedName>
    <definedName name="solver_cvg" localSheetId="0" hidden="1">0.0001</definedName>
    <definedName name="solver_drv" localSheetId="0" hidden="1">1</definedName>
    <definedName name="solver_eng" localSheetId="0" hidden="1">3</definedName>
    <definedName name="solver_est" localSheetId="0" hidden="1">1</definedName>
    <definedName name="solver_ibd" localSheetId="0" hidden="1">2</definedName>
    <definedName name="solver_itr" localSheetId="0" hidden="1">1000</definedName>
    <definedName name="solver_lhs1" localSheetId="0" hidden="1">Model!$B$19</definedName>
    <definedName name="solver_lhs2" localSheetId="0" hidden="1">Model!$B$19</definedName>
    <definedName name="solver_lhs3" localSheetId="0" hidden="1">Model!$B$20:$B$21</definedName>
    <definedName name="solver_lin" localSheetId="0" hidden="1">2</definedName>
    <definedName name="solver_mip" localSheetId="0" hidden="1">5000</definedName>
    <definedName name="solver_mni" localSheetId="0" hidden="1">30</definedName>
    <definedName name="solver_mrt" localSheetId="0" hidden="1">0.25</definedName>
    <definedName name="solver_neg" localSheetId="0" hidden="1">1</definedName>
    <definedName name="solver_nod" localSheetId="0" hidden="1">5000</definedName>
    <definedName name="solver_num" localSheetId="0" hidden="1">3</definedName>
    <definedName name="solver_nwt" localSheetId="0" hidden="1">1</definedName>
    <definedName name="solver_ofx" localSheetId="0" hidden="1">2</definedName>
    <definedName name="solver_opt" localSheetId="0" hidden="1">Model!$B$37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l1" localSheetId="0" hidden="1">1</definedName>
    <definedName name="solver_rel2" localSheetId="0" hidden="1">3</definedName>
    <definedName name="solver_rel3" localSheetId="0" hidden="1">1</definedName>
    <definedName name="solver_reo" localSheetId="0" hidden="1">2</definedName>
    <definedName name="solver_rep" localSheetId="0" hidden="1">2</definedName>
    <definedName name="solver_rhs1" localSheetId="0" hidden="1">10</definedName>
    <definedName name="solver_rhs2" localSheetId="0" hidden="1">1</definedName>
    <definedName name="solver_rhs3" localSheetId="0" hidden="1">20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0</definedName>
    <definedName name="solver_tim" localSheetId="0" hidden="1">10000</definedName>
    <definedName name="solver_tol" localSheetId="0" hidden="1">0.0005</definedName>
    <definedName name="solver_typ" localSheetId="0" hidden="1">1</definedName>
    <definedName name="solver_val" localSheetId="0" hidden="1">0</definedName>
    <definedName name="solver_ver" localSheetId="0" hidden="1">3</definedName>
    <definedName name="TotPurch">Model!#REF!</definedName>
    <definedName name="UnitCost">Model!$B$17</definedName>
    <definedName name="Variable">[1]TwoPartTariff!$B$21</definedName>
  </definedNames>
  <calcPr calcId="152511"/>
</workbook>
</file>

<file path=xl/calcChain.xml><?xml version="1.0" encoding="utf-8"?>
<calcChain xmlns="http://schemas.openxmlformats.org/spreadsheetml/2006/main">
  <c r="I6" i="1" l="1"/>
  <c r="E19" i="1"/>
  <c r="I19" i="1" s="1"/>
  <c r="I7" i="1"/>
  <c r="I8" i="1" s="1"/>
  <c r="I9" i="1" s="1"/>
  <c r="I10" i="1" s="1"/>
  <c r="I11" i="1" s="1"/>
  <c r="I12" i="1" s="1"/>
  <c r="I13" i="1" s="1"/>
  <c r="I14" i="1" s="1"/>
  <c r="I15" i="1" s="1"/>
  <c r="E20" i="1"/>
  <c r="I20" i="1" s="1"/>
  <c r="E21" i="1"/>
  <c r="E22" i="1"/>
  <c r="E23" i="1"/>
  <c r="E24" i="1"/>
  <c r="E25" i="1"/>
  <c r="E26" i="1"/>
  <c r="E27" i="1"/>
  <c r="E28" i="1"/>
  <c r="J6" i="1"/>
  <c r="J19" i="1"/>
  <c r="J7" i="1"/>
  <c r="J8" i="1" s="1"/>
  <c r="J20" i="1"/>
  <c r="K6" i="1"/>
  <c r="K19" i="1" s="1"/>
  <c r="K7" i="1"/>
  <c r="H6" i="1"/>
  <c r="H7" i="1" s="1"/>
  <c r="H19" i="1"/>
  <c r="H20" i="1" l="1"/>
  <c r="H8" i="1"/>
  <c r="J21" i="1"/>
  <c r="J9" i="1"/>
  <c r="I28" i="1"/>
  <c r="I24" i="1"/>
  <c r="I27" i="1"/>
  <c r="I23" i="1"/>
  <c r="I21" i="1"/>
  <c r="I26" i="1"/>
  <c r="I22" i="1"/>
  <c r="K20" i="1"/>
  <c r="I25" i="1"/>
  <c r="K8" i="1"/>
  <c r="C32" i="1"/>
  <c r="C33" i="1" s="1"/>
  <c r="C34" i="1" s="1"/>
  <c r="J10" i="1" l="1"/>
  <c r="J22" i="1"/>
  <c r="H9" i="1"/>
  <c r="H21" i="1"/>
  <c r="K21" i="1"/>
  <c r="K9" i="1"/>
  <c r="H22" i="1" l="1"/>
  <c r="H10" i="1"/>
  <c r="J11" i="1"/>
  <c r="J23" i="1"/>
  <c r="K22" i="1"/>
  <c r="K10" i="1"/>
  <c r="J12" i="1" l="1"/>
  <c r="J24" i="1"/>
  <c r="H11" i="1"/>
  <c r="H23" i="1"/>
  <c r="K23" i="1"/>
  <c r="K11" i="1"/>
  <c r="H12" i="1" l="1"/>
  <c r="H24" i="1"/>
  <c r="J25" i="1"/>
  <c r="J13" i="1"/>
  <c r="K24" i="1"/>
  <c r="K12" i="1"/>
  <c r="J14" i="1" l="1"/>
  <c r="J26" i="1"/>
  <c r="H13" i="1"/>
  <c r="H25" i="1"/>
  <c r="K25" i="1"/>
  <c r="K13" i="1"/>
  <c r="H26" i="1" l="1"/>
  <c r="H14" i="1"/>
  <c r="J27" i="1"/>
  <c r="D32" i="1" s="1"/>
  <c r="D33" i="1" s="1"/>
  <c r="D34" i="1" s="1"/>
  <c r="J15" i="1"/>
  <c r="J28" i="1" s="1"/>
  <c r="K26" i="1"/>
  <c r="K14" i="1"/>
  <c r="H15" i="1" l="1"/>
  <c r="H28" i="1" s="1"/>
  <c r="B32" i="1" s="1"/>
  <c r="B33" i="1" s="1"/>
  <c r="B34" i="1" s="1"/>
  <c r="H27" i="1"/>
  <c r="K15" i="1"/>
  <c r="K28" i="1" s="1"/>
  <c r="K27" i="1"/>
  <c r="E32" i="1" l="1"/>
  <c r="E33" i="1" s="1"/>
  <c r="E34" i="1" s="1"/>
  <c r="B37" i="1" s="1"/>
</calcChain>
</file>

<file path=xl/sharedStrings.xml><?xml version="1.0" encoding="utf-8"?>
<sst xmlns="http://schemas.openxmlformats.org/spreadsheetml/2006/main" count="38" uniqueCount="24">
  <si>
    <t>Customer 1</t>
  </si>
  <si>
    <t>Customer 2</t>
  </si>
  <si>
    <t>Customer 3</t>
  </si>
  <si>
    <t>Customer 4</t>
  </si>
  <si>
    <t>Pack #</t>
  </si>
  <si>
    <t>Price willing to pay (or marginal value of packs)</t>
  </si>
  <si>
    <t>Unit cost</t>
  </si>
  <si>
    <t>Total value from this many packs</t>
  </si>
  <si>
    <t>Total value of purchases</t>
  </si>
  <si>
    <t>Total cost of packs</t>
  </si>
  <si>
    <t># of packs</t>
  </si>
  <si>
    <t>Cost</t>
  </si>
  <si>
    <t>Surplus (value minus cost) from purchasing</t>
  </si>
  <si>
    <t>Max surplus</t>
  </si>
  <si>
    <t># purchased</t>
  </si>
  <si>
    <t>Customer behavior</t>
  </si>
  <si>
    <t>Price sensitivity of four types of customers</t>
  </si>
  <si>
    <t>Market size (1000s)</t>
  </si>
  <si>
    <t>Profit ($1000s)</t>
  </si>
  <si>
    <t>Cutoff # of packs</t>
  </si>
  <si>
    <t>Price 1</t>
  </si>
  <si>
    <t>Price 2</t>
  </si>
  <si>
    <t>Revenue per customer</t>
  </si>
  <si>
    <t>Pricing Menthos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</si>
</sst>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;\-&quot;$&quot;#,##0.00"/>
    <numFmt numFmtId="165" formatCode="0.000"/>
  </numFmts>
  <fonts count="3" x14ac:knownFonts="1">
    <font>
      <sz val="10"/>
      <name val="Arial"/>
    </font>
    <font>
      <b/>
      <sz val="11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Font="1"/>
    <xf numFmtId="2" fontId="2" fillId="2" borderId="0" xfId="0" applyNumberFormat="1" applyFont="1" applyFill="1" applyBorder="1"/>
    <xf numFmtId="2" fontId="2" fillId="0" borderId="0" xfId="0" applyNumberFormat="1" applyFont="1"/>
    <xf numFmtId="164" fontId="2" fillId="2" borderId="0" xfId="0" applyNumberFormat="1" applyFont="1" applyFill="1" applyBorder="1"/>
    <xf numFmtId="0" fontId="2" fillId="0" borderId="0" xfId="0" applyFont="1" applyAlignment="1">
      <alignment horizontal="right"/>
    </xf>
    <xf numFmtId="1" fontId="2" fillId="3" borderId="0" xfId="0" applyNumberFormat="1" applyFont="1" applyFill="1" applyBorder="1"/>
    <xf numFmtId="164" fontId="2" fillId="3" borderId="0" xfId="0" applyNumberFormat="1" applyFont="1" applyFill="1" applyBorder="1"/>
    <xf numFmtId="0" fontId="2" fillId="2" borderId="0" xfId="0" applyFont="1" applyFill="1" applyBorder="1"/>
    <xf numFmtId="165" fontId="2" fillId="4" borderId="0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340994</xdr:colOff>
      <xdr:row>22</xdr:row>
      <xdr:rowOff>1905</xdr:rowOff>
    </xdr:from>
    <xdr:to>
      <xdr:col>2</xdr:col>
      <xdr:colOff>594359</xdr:colOff>
      <xdr:row>27</xdr:row>
      <xdr:rowOff>160020</xdr:rowOff>
    </xdr:to>
    <xdr:sp macro="" textlink="">
      <xdr:nvSpPr>
        <xdr:cNvPr id="2" name="TextBox 1"/>
        <xdr:cNvSpPr txBox="1"/>
      </xdr:nvSpPr>
      <xdr:spPr>
        <a:xfrm>
          <a:off x="340994" y="4025265"/>
          <a:ext cx="2425065" cy="1072515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The unit price is Price 1 if less than or equal to this many are purchased. Otherwise,</a:t>
          </a:r>
          <a:r>
            <a:rPr lang="en-US" sz="1100" baseline="0"/>
            <a:t> the </a:t>
          </a:r>
          <a:r>
            <a:rPr lang="en-US" sz="1100"/>
            <a:t>unit price is Price 1 up to the Cutoff and Price 2 for all packs beyond the Cutoff.</a:t>
          </a:r>
        </a:p>
        <a:p>
          <a:endParaRPr 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MSBook2/CD-ROM%20with%20book/Chpt08/Menthos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woPartTariff"/>
    </sheetNames>
    <sheetDataSet>
      <sheetData sheetId="0">
        <row r="20">
          <cell r="B20">
            <v>3.37</v>
          </cell>
        </row>
        <row r="21">
          <cell r="B21">
            <v>0.39</v>
          </cell>
        </row>
        <row r="34">
          <cell r="B34">
            <v>6.8800000000000008</v>
          </cell>
          <cell r="C34">
            <v>0</v>
          </cell>
          <cell r="D34">
            <v>6.49</v>
          </cell>
          <cell r="E34">
            <v>6.8800000000000008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37"/>
  <sheetViews>
    <sheetView tabSelected="1" workbookViewId="0"/>
  </sheetViews>
  <sheetFormatPr defaultColWidth="9.109375" defaultRowHeight="14.4" x14ac:dyDescent="0.3"/>
  <cols>
    <col min="1" max="1" width="21" style="2" customWidth="1"/>
    <col min="2" max="2" width="10.6640625" style="2" customWidth="1"/>
    <col min="3" max="5" width="10.5546875" style="2" bestFit="1" customWidth="1"/>
    <col min="6" max="6" width="9.109375" style="2"/>
    <col min="7" max="7" width="9.88671875" style="2" customWidth="1"/>
    <col min="8" max="11" width="10.5546875" style="2" bestFit="1" customWidth="1"/>
    <col min="12" max="16384" width="9.109375" style="2"/>
  </cols>
  <sheetData>
    <row r="1" spans="1:11" x14ac:dyDescent="0.3">
      <c r="A1" s="1" t="s">
        <v>23</v>
      </c>
    </row>
    <row r="3" spans="1:11" x14ac:dyDescent="0.3">
      <c r="A3" s="1" t="s">
        <v>16</v>
      </c>
      <c r="G3" s="1" t="s">
        <v>8</v>
      </c>
    </row>
    <row r="4" spans="1:11" x14ac:dyDescent="0.3">
      <c r="B4" s="2" t="s">
        <v>5</v>
      </c>
      <c r="H4" s="2" t="s">
        <v>7</v>
      </c>
    </row>
    <row r="5" spans="1:11" x14ac:dyDescent="0.3">
      <c r="A5" s="2" t="s">
        <v>4</v>
      </c>
      <c r="B5" s="2" t="s">
        <v>0</v>
      </c>
      <c r="C5" s="2" t="s">
        <v>1</v>
      </c>
      <c r="D5" s="2" t="s">
        <v>2</v>
      </c>
      <c r="E5" s="2" t="s">
        <v>3</v>
      </c>
      <c r="G5" s="2" t="s">
        <v>10</v>
      </c>
      <c r="H5" s="2" t="s">
        <v>0</v>
      </c>
      <c r="I5" s="2" t="s">
        <v>1</v>
      </c>
      <c r="J5" s="2" t="s">
        <v>2</v>
      </c>
      <c r="K5" s="2" t="s">
        <v>3</v>
      </c>
    </row>
    <row r="6" spans="1:11" x14ac:dyDescent="0.3">
      <c r="A6" s="2">
        <v>1</v>
      </c>
      <c r="B6" s="3">
        <v>1.24</v>
      </c>
      <c r="C6" s="3">
        <v>0.92</v>
      </c>
      <c r="D6" s="3">
        <v>1.27</v>
      </c>
      <c r="E6" s="3">
        <v>1.49</v>
      </c>
      <c r="G6" s="2">
        <v>1</v>
      </c>
      <c r="H6" s="4">
        <f>B6</f>
        <v>1.24</v>
      </c>
      <c r="I6" s="4">
        <f>C6</f>
        <v>0.92</v>
      </c>
      <c r="J6" s="4">
        <f>D6</f>
        <v>1.27</v>
      </c>
      <c r="K6" s="4">
        <f>E6</f>
        <v>1.49</v>
      </c>
    </row>
    <row r="7" spans="1:11" x14ac:dyDescent="0.3">
      <c r="A7" s="2">
        <v>2</v>
      </c>
      <c r="B7" s="3">
        <v>1.03</v>
      </c>
      <c r="C7" s="3">
        <v>0.85</v>
      </c>
      <c r="D7" s="3">
        <v>1.1100000000000001</v>
      </c>
      <c r="E7" s="3">
        <v>1.24</v>
      </c>
      <c r="G7" s="2">
        <v>2</v>
      </c>
      <c r="H7" s="4">
        <f t="shared" ref="H7:H15" si="0">H6+B7</f>
        <v>2.27</v>
      </c>
      <c r="I7" s="4">
        <f t="shared" ref="I7:I15" si="1">I6+C7</f>
        <v>1.77</v>
      </c>
      <c r="J7" s="4">
        <f t="shared" ref="J7:J15" si="2">J6+D7</f>
        <v>2.38</v>
      </c>
      <c r="K7" s="4">
        <f t="shared" ref="K7:K15" si="3">K6+E7</f>
        <v>2.73</v>
      </c>
    </row>
    <row r="8" spans="1:11" x14ac:dyDescent="0.3">
      <c r="A8" s="2">
        <v>3</v>
      </c>
      <c r="B8" s="3">
        <v>0.89</v>
      </c>
      <c r="C8" s="3">
        <v>0.69</v>
      </c>
      <c r="D8" s="3">
        <v>0.96</v>
      </c>
      <c r="E8" s="3">
        <v>1.1000000000000001</v>
      </c>
      <c r="G8" s="2">
        <v>3</v>
      </c>
      <c r="H8" s="4">
        <f t="shared" si="0"/>
        <v>3.16</v>
      </c>
      <c r="I8" s="4">
        <f t="shared" si="1"/>
        <v>2.46</v>
      </c>
      <c r="J8" s="4">
        <f t="shared" si="2"/>
        <v>3.34</v>
      </c>
      <c r="K8" s="4">
        <f t="shared" si="3"/>
        <v>3.83</v>
      </c>
    </row>
    <row r="9" spans="1:11" x14ac:dyDescent="0.3">
      <c r="A9" s="2">
        <v>4</v>
      </c>
      <c r="B9" s="3">
        <v>0.8</v>
      </c>
      <c r="C9" s="3">
        <v>0.57999999999999996</v>
      </c>
      <c r="D9" s="3">
        <v>0.85</v>
      </c>
      <c r="E9" s="3">
        <v>0.97</v>
      </c>
      <c r="G9" s="2">
        <v>4</v>
      </c>
      <c r="H9" s="4">
        <f t="shared" si="0"/>
        <v>3.96</v>
      </c>
      <c r="I9" s="4">
        <f t="shared" si="1"/>
        <v>3.04</v>
      </c>
      <c r="J9" s="4">
        <f t="shared" si="2"/>
        <v>4.1899999999999995</v>
      </c>
      <c r="K9" s="4">
        <f t="shared" si="3"/>
        <v>4.8</v>
      </c>
    </row>
    <row r="10" spans="1:11" x14ac:dyDescent="0.3">
      <c r="A10" s="2">
        <v>5</v>
      </c>
      <c r="B10" s="3">
        <v>0.77</v>
      </c>
      <c r="C10" s="3">
        <v>0.5</v>
      </c>
      <c r="D10" s="3">
        <v>0.73</v>
      </c>
      <c r="E10" s="3">
        <v>0.81</v>
      </c>
      <c r="G10" s="2">
        <v>5</v>
      </c>
      <c r="H10" s="4">
        <f t="shared" si="0"/>
        <v>4.7300000000000004</v>
      </c>
      <c r="I10" s="4">
        <f t="shared" si="1"/>
        <v>3.54</v>
      </c>
      <c r="J10" s="4">
        <f t="shared" si="2"/>
        <v>4.92</v>
      </c>
      <c r="K10" s="4">
        <f t="shared" si="3"/>
        <v>5.6099999999999994</v>
      </c>
    </row>
    <row r="11" spans="1:11" x14ac:dyDescent="0.3">
      <c r="A11" s="2">
        <v>6</v>
      </c>
      <c r="B11" s="3">
        <v>0.66</v>
      </c>
      <c r="C11" s="3">
        <v>0.43</v>
      </c>
      <c r="D11" s="3">
        <v>0.63</v>
      </c>
      <c r="E11" s="3">
        <v>0.71</v>
      </c>
      <c r="G11" s="2">
        <v>6</v>
      </c>
      <c r="H11" s="4">
        <f t="shared" si="0"/>
        <v>5.3900000000000006</v>
      </c>
      <c r="I11" s="4">
        <f t="shared" si="1"/>
        <v>3.97</v>
      </c>
      <c r="J11" s="4">
        <f t="shared" si="2"/>
        <v>5.55</v>
      </c>
      <c r="K11" s="4">
        <f t="shared" si="3"/>
        <v>6.3199999999999994</v>
      </c>
    </row>
    <row r="12" spans="1:11" x14ac:dyDescent="0.3">
      <c r="A12" s="2">
        <v>7</v>
      </c>
      <c r="B12" s="3">
        <v>0.59</v>
      </c>
      <c r="C12" s="3">
        <v>0.36</v>
      </c>
      <c r="D12" s="3">
        <v>0.51</v>
      </c>
      <c r="E12" s="3">
        <v>0.63</v>
      </c>
      <c r="G12" s="2">
        <v>7</v>
      </c>
      <c r="H12" s="4">
        <f t="shared" si="0"/>
        <v>5.98</v>
      </c>
      <c r="I12" s="4">
        <f t="shared" si="1"/>
        <v>4.33</v>
      </c>
      <c r="J12" s="4">
        <f t="shared" si="2"/>
        <v>6.06</v>
      </c>
      <c r="K12" s="4">
        <f t="shared" si="3"/>
        <v>6.9499999999999993</v>
      </c>
    </row>
    <row r="13" spans="1:11" x14ac:dyDescent="0.3">
      <c r="A13" s="2">
        <v>8</v>
      </c>
      <c r="B13" s="3">
        <v>0.51</v>
      </c>
      <c r="C13" s="3">
        <v>0.32</v>
      </c>
      <c r="D13" s="3">
        <v>0.45</v>
      </c>
      <c r="E13" s="3">
        <v>0.53</v>
      </c>
      <c r="G13" s="2">
        <v>8</v>
      </c>
      <c r="H13" s="4">
        <f t="shared" si="0"/>
        <v>6.49</v>
      </c>
      <c r="I13" s="4">
        <f t="shared" si="1"/>
        <v>4.6500000000000004</v>
      </c>
      <c r="J13" s="4">
        <f t="shared" si="2"/>
        <v>6.51</v>
      </c>
      <c r="K13" s="4">
        <f t="shared" si="3"/>
        <v>7.4799999999999995</v>
      </c>
    </row>
    <row r="14" spans="1:11" x14ac:dyDescent="0.3">
      <c r="A14" s="2">
        <v>9</v>
      </c>
      <c r="B14" s="3">
        <v>0.42</v>
      </c>
      <c r="C14" s="3">
        <v>0.26</v>
      </c>
      <c r="D14" s="3">
        <v>0.39</v>
      </c>
      <c r="E14" s="3">
        <v>0.42</v>
      </c>
      <c r="G14" s="2">
        <v>9</v>
      </c>
      <c r="H14" s="4">
        <f t="shared" si="0"/>
        <v>6.91</v>
      </c>
      <c r="I14" s="4">
        <f t="shared" si="1"/>
        <v>4.91</v>
      </c>
      <c r="J14" s="4">
        <f t="shared" si="2"/>
        <v>6.8999999999999995</v>
      </c>
      <c r="K14" s="4">
        <f t="shared" si="3"/>
        <v>7.8999999999999995</v>
      </c>
    </row>
    <row r="15" spans="1:11" x14ac:dyDescent="0.3">
      <c r="A15" s="2">
        <v>10</v>
      </c>
      <c r="B15" s="3">
        <v>0.35</v>
      </c>
      <c r="C15" s="3">
        <v>0.22</v>
      </c>
      <c r="D15" s="3">
        <v>0.32</v>
      </c>
      <c r="E15" s="3">
        <v>0.35</v>
      </c>
      <c r="G15" s="2">
        <v>10</v>
      </c>
      <c r="H15" s="4">
        <f t="shared" si="0"/>
        <v>7.26</v>
      </c>
      <c r="I15" s="4">
        <f t="shared" si="1"/>
        <v>5.13</v>
      </c>
      <c r="J15" s="4">
        <f t="shared" si="2"/>
        <v>7.22</v>
      </c>
      <c r="K15" s="4">
        <f t="shared" si="3"/>
        <v>8.25</v>
      </c>
    </row>
    <row r="17" spans="1:11" x14ac:dyDescent="0.3">
      <c r="A17" s="2" t="s">
        <v>6</v>
      </c>
      <c r="B17" s="5">
        <v>0.4</v>
      </c>
      <c r="D17" s="1" t="s">
        <v>9</v>
      </c>
      <c r="G17" s="1" t="s">
        <v>12</v>
      </c>
    </row>
    <row r="18" spans="1:11" x14ac:dyDescent="0.3">
      <c r="D18" s="6" t="s">
        <v>10</v>
      </c>
      <c r="E18" s="6" t="s">
        <v>11</v>
      </c>
      <c r="G18" s="2" t="s">
        <v>10</v>
      </c>
      <c r="H18" s="2" t="s">
        <v>0</v>
      </c>
      <c r="I18" s="2" t="s">
        <v>1</v>
      </c>
      <c r="J18" s="2" t="s">
        <v>2</v>
      </c>
      <c r="K18" s="2" t="s">
        <v>3</v>
      </c>
    </row>
    <row r="19" spans="1:11" x14ac:dyDescent="0.3">
      <c r="A19" s="2" t="s">
        <v>19</v>
      </c>
      <c r="B19" s="7">
        <v>3.7680483534099003</v>
      </c>
      <c r="D19" s="2">
        <v>1</v>
      </c>
      <c r="E19" s="4">
        <f>IF(D19&lt;=$B$19,$B$20*D19,$B$20*Cutoff+$B$21*(D19-Cutoff))</f>
        <v>1.2782053472773622</v>
      </c>
      <c r="G19" s="2">
        <v>1</v>
      </c>
      <c r="H19" s="4">
        <f t="shared" ref="H19:K28" si="4">H6-$E19</f>
        <v>-3.8205347277362245E-2</v>
      </c>
      <c r="I19" s="4">
        <f t="shared" si="4"/>
        <v>-0.3582053472773622</v>
      </c>
      <c r="J19" s="4">
        <f t="shared" si="4"/>
        <v>-8.2053472773622183E-3</v>
      </c>
      <c r="K19" s="4">
        <f t="shared" si="4"/>
        <v>0.21179465272263776</v>
      </c>
    </row>
    <row r="20" spans="1:11" x14ac:dyDescent="0.3">
      <c r="A20" s="2" t="s">
        <v>20</v>
      </c>
      <c r="B20" s="8">
        <v>1.2782053472773622</v>
      </c>
      <c r="D20" s="2">
        <v>2</v>
      </c>
      <c r="E20" s="4">
        <f t="shared" ref="E20:E28" si="5">IF(D20&lt;=$B$19,$B$20*D20,$B$20*Cutoff+$B$21*(D20-Cutoff))</f>
        <v>2.5564106945547245</v>
      </c>
      <c r="G20" s="2">
        <v>2</v>
      </c>
      <c r="H20" s="4">
        <f t="shared" si="4"/>
        <v>-0.28641069455472445</v>
      </c>
      <c r="I20" s="4">
        <f t="shared" si="4"/>
        <v>-0.78641069455472445</v>
      </c>
      <c r="J20" s="4">
        <f t="shared" si="4"/>
        <v>-0.17641069455472458</v>
      </c>
      <c r="K20" s="4">
        <f t="shared" si="4"/>
        <v>0.17358930544527551</v>
      </c>
    </row>
    <row r="21" spans="1:11" x14ac:dyDescent="0.3">
      <c r="A21" s="2" t="s">
        <v>21</v>
      </c>
      <c r="B21" s="8">
        <v>0.40016815641206582</v>
      </c>
      <c r="D21" s="2">
        <v>3</v>
      </c>
      <c r="E21" s="4">
        <f t="shared" si="5"/>
        <v>3.8346160418320867</v>
      </c>
      <c r="G21" s="2">
        <v>3</v>
      </c>
      <c r="H21" s="4">
        <f t="shared" si="4"/>
        <v>-0.67461604183208657</v>
      </c>
      <c r="I21" s="4">
        <f t="shared" si="4"/>
        <v>-1.3746160418320867</v>
      </c>
      <c r="J21" s="4">
        <f t="shared" si="4"/>
        <v>-0.49461604183208685</v>
      </c>
      <c r="K21" s="4">
        <f t="shared" si="4"/>
        <v>-4.616041832086637E-3</v>
      </c>
    </row>
    <row r="22" spans="1:11" x14ac:dyDescent="0.3">
      <c r="D22" s="2">
        <v>4</v>
      </c>
      <c r="E22" s="4">
        <f t="shared" si="5"/>
        <v>4.9091592169208971</v>
      </c>
      <c r="G22" s="2">
        <v>4</v>
      </c>
      <c r="H22" s="4">
        <f t="shared" si="4"/>
        <v>-0.94915921692089711</v>
      </c>
      <c r="I22" s="4">
        <f t="shared" si="4"/>
        <v>-1.869159216920897</v>
      </c>
      <c r="J22" s="4">
        <f t="shared" si="4"/>
        <v>-0.71915921692089757</v>
      </c>
      <c r="K22" s="4">
        <f t="shared" si="4"/>
        <v>-0.10915921692089725</v>
      </c>
    </row>
    <row r="23" spans="1:11" x14ac:dyDescent="0.3">
      <c r="D23" s="2">
        <v>5</v>
      </c>
      <c r="E23" s="4">
        <f t="shared" si="5"/>
        <v>5.3093273733329633</v>
      </c>
      <c r="G23" s="2">
        <v>5</v>
      </c>
      <c r="H23" s="4">
        <f t="shared" si="4"/>
        <v>-0.57932737333296291</v>
      </c>
      <c r="I23" s="4">
        <f t="shared" si="4"/>
        <v>-1.7693273733329633</v>
      </c>
      <c r="J23" s="4">
        <f t="shared" si="4"/>
        <v>-0.38932737333296341</v>
      </c>
      <c r="K23" s="4">
        <f t="shared" si="4"/>
        <v>0.30067262666703609</v>
      </c>
    </row>
    <row r="24" spans="1:11" x14ac:dyDescent="0.3">
      <c r="D24" s="2">
        <v>6</v>
      </c>
      <c r="E24" s="4">
        <f t="shared" si="5"/>
        <v>5.7094955297450287</v>
      </c>
      <c r="G24" s="2">
        <v>6</v>
      </c>
      <c r="H24" s="4">
        <f t="shared" si="4"/>
        <v>-0.31949552974502815</v>
      </c>
      <c r="I24" s="4">
        <f t="shared" si="4"/>
        <v>-1.7394955297450285</v>
      </c>
      <c r="J24" s="4">
        <f t="shared" si="4"/>
        <v>-0.1594955297450289</v>
      </c>
      <c r="K24" s="4">
        <f t="shared" si="4"/>
        <v>0.61050447025497068</v>
      </c>
    </row>
    <row r="25" spans="1:11" x14ac:dyDescent="0.3">
      <c r="D25" s="2">
        <v>7</v>
      </c>
      <c r="E25" s="4">
        <f t="shared" si="5"/>
        <v>6.109663686157095</v>
      </c>
      <c r="G25" s="2">
        <v>7</v>
      </c>
      <c r="H25" s="4">
        <f t="shared" si="4"/>
        <v>-0.12966368615709456</v>
      </c>
      <c r="I25" s="4">
        <f t="shared" si="4"/>
        <v>-1.7796636861570949</v>
      </c>
      <c r="J25" s="4">
        <f t="shared" si="4"/>
        <v>-4.9663686157095377E-2</v>
      </c>
      <c r="K25" s="4">
        <f t="shared" si="4"/>
        <v>0.8403363138429043</v>
      </c>
    </row>
    <row r="26" spans="1:11" x14ac:dyDescent="0.3">
      <c r="D26" s="2">
        <v>8</v>
      </c>
      <c r="E26" s="4">
        <f t="shared" si="5"/>
        <v>6.5098318425691604</v>
      </c>
      <c r="G26" s="2">
        <v>8</v>
      </c>
      <c r="H26" s="4">
        <f t="shared" si="4"/>
        <v>-1.9831842569160152E-2</v>
      </c>
      <c r="I26" s="4">
        <f t="shared" si="4"/>
        <v>-1.85983184256916</v>
      </c>
      <c r="J26" s="4">
        <f t="shared" si="4"/>
        <v>1.6815743083942181E-4</v>
      </c>
      <c r="K26" s="4">
        <f t="shared" si="4"/>
        <v>0.97016815743083917</v>
      </c>
    </row>
    <row r="27" spans="1:11" x14ac:dyDescent="0.3">
      <c r="D27" s="2">
        <v>9</v>
      </c>
      <c r="E27" s="4">
        <f t="shared" si="5"/>
        <v>6.9099999989812257</v>
      </c>
      <c r="G27" s="2">
        <v>9</v>
      </c>
      <c r="H27" s="4">
        <f t="shared" si="4"/>
        <v>1.0187743981759922E-9</v>
      </c>
      <c r="I27" s="4">
        <f t="shared" si="4"/>
        <v>-1.9999999989812256</v>
      </c>
      <c r="J27" s="4">
        <f t="shared" si="4"/>
        <v>-9.9999989812262768E-3</v>
      </c>
      <c r="K27" s="4">
        <f t="shared" si="4"/>
        <v>0.99000000101877372</v>
      </c>
    </row>
    <row r="28" spans="1:11" x14ac:dyDescent="0.3">
      <c r="D28" s="2">
        <v>10</v>
      </c>
      <c r="E28" s="4">
        <f t="shared" si="5"/>
        <v>7.310168155393292</v>
      </c>
      <c r="G28" s="2">
        <v>10</v>
      </c>
      <c r="H28" s="4">
        <f t="shared" si="4"/>
        <v>-5.0168155393292224E-2</v>
      </c>
      <c r="I28" s="4">
        <f t="shared" si="4"/>
        <v>-2.1801681553932921</v>
      </c>
      <c r="J28" s="4">
        <f t="shared" si="4"/>
        <v>-9.016815539329226E-2</v>
      </c>
      <c r="K28" s="4">
        <f t="shared" si="4"/>
        <v>0.93983184460670799</v>
      </c>
    </row>
    <row r="30" spans="1:11" x14ac:dyDescent="0.3">
      <c r="A30" s="1" t="s">
        <v>15</v>
      </c>
    </row>
    <row r="31" spans="1:11" x14ac:dyDescent="0.3">
      <c r="B31" s="2" t="s">
        <v>0</v>
      </c>
      <c r="C31" s="2" t="s">
        <v>1</v>
      </c>
      <c r="D31" s="2" t="s">
        <v>2</v>
      </c>
      <c r="E31" s="2" t="s">
        <v>3</v>
      </c>
    </row>
    <row r="32" spans="1:11" x14ac:dyDescent="0.3">
      <c r="A32" s="2" t="s">
        <v>13</v>
      </c>
      <c r="B32" s="4">
        <f>MAX(H19:H28)</f>
        <v>1.0187743981759922E-9</v>
      </c>
      <c r="C32" s="4">
        <f>MAX(I19:I28)</f>
        <v>-0.3582053472773622</v>
      </c>
      <c r="D32" s="4">
        <f>MAX(J19:J28)</f>
        <v>1.6815743083942181E-4</v>
      </c>
      <c r="E32" s="4">
        <f>MAX(K19:K28)</f>
        <v>0.99000000101877372</v>
      </c>
    </row>
    <row r="33" spans="1:5" x14ac:dyDescent="0.3">
      <c r="A33" s="2" t="s">
        <v>14</v>
      </c>
      <c r="B33" s="2">
        <f>IF(B32&lt;0,0,MATCH(B32,H19:H28,0))</f>
        <v>9</v>
      </c>
      <c r="C33" s="2">
        <f>IF(C32&lt;0,0,MATCH(C32,I19:I28,0))</f>
        <v>0</v>
      </c>
      <c r="D33" s="2">
        <f>IF(D32&lt;0,0,MATCH(D32,J19:J28,0))</f>
        <v>8</v>
      </c>
      <c r="E33" s="2">
        <f>IF(E32&lt;0,0,MATCH(E32,K19:K28,0))</f>
        <v>9</v>
      </c>
    </row>
    <row r="34" spans="1:5" x14ac:dyDescent="0.3">
      <c r="A34" s="2" t="s">
        <v>22</v>
      </c>
      <c r="B34" s="2">
        <f>IF(B33=0,0,VLOOKUP(B33,$D$19:$E$28,2))</f>
        <v>6.9099999989812257</v>
      </c>
      <c r="C34" s="2">
        <f>IF(C33=0,0,VLOOKUP(C33,$D$19:$E$28,2))</f>
        <v>0</v>
      </c>
      <c r="D34" s="4">
        <f>IF(D33=0,0,VLOOKUP(D33,$D$19:$E$28,2))</f>
        <v>6.5098318425691604</v>
      </c>
      <c r="E34" s="2">
        <f>IF(E33=0,0,VLOOKUP(E33,$D$19:$E$28,2))</f>
        <v>6.9099999989812257</v>
      </c>
    </row>
    <row r="35" spans="1:5" x14ac:dyDescent="0.3">
      <c r="A35" s="2" t="s">
        <v>17</v>
      </c>
      <c r="B35" s="9">
        <v>10</v>
      </c>
      <c r="C35" s="9">
        <v>5</v>
      </c>
      <c r="D35" s="9">
        <v>7.5</v>
      </c>
      <c r="E35" s="9">
        <v>15</v>
      </c>
    </row>
    <row r="37" spans="1:5" x14ac:dyDescent="0.3">
      <c r="A37" s="2" t="s">
        <v>18</v>
      </c>
      <c r="B37" s="10">
        <f>SUMPRODUCT(MktSize,B34:E34)-UnitCost*SUMPRODUCT(MktSize,NPurch)</f>
        <v>107.57373879379935</v>
      </c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7" baseType="lpstr">
      <vt:lpstr>Model</vt:lpstr>
      <vt:lpstr>Cutoff</vt:lpstr>
      <vt:lpstr>MktSize</vt:lpstr>
      <vt:lpstr>NPurch</vt:lpstr>
      <vt:lpstr>Prices</vt:lpstr>
      <vt:lpstr>Profit</vt:lpstr>
      <vt:lpstr>UnitCost</vt:lpstr>
    </vt:vector>
  </TitlesOfParts>
  <Company>Kelley School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dcterms:created xsi:type="dcterms:W3CDTF">1999-08-10T23:00:28Z</dcterms:created>
  <dcterms:modified xsi:type="dcterms:W3CDTF">2014-03-11T16:22:58Z</dcterms:modified>
</cp:coreProperties>
</file>